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chard\Documents\"/>
    </mc:Choice>
  </mc:AlternateContent>
  <bookViews>
    <workbookView xWindow="0" yWindow="0" windowWidth="20490" windowHeight="7755"/>
  </bookViews>
  <sheets>
    <sheet name="570 Elaine Ave." sheetId="1" r:id="rId1"/>
  </sheets>
  <definedNames>
    <definedName name="_xlnm.Print_Area" localSheetId="0">'570 Elaine Ave.'!$B$2:$J$31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D27" i="1"/>
  <c r="I23" i="1"/>
  <c r="I22" i="1"/>
  <c r="I21" i="1"/>
  <c r="D21" i="1"/>
  <c r="I20" i="1"/>
  <c r="D20" i="1"/>
  <c r="D22" i="1" s="1"/>
  <c r="I19" i="1"/>
  <c r="I18" i="1"/>
  <c r="I17" i="1"/>
  <c r="I16" i="1"/>
  <c r="I15" i="1"/>
  <c r="H14" i="1"/>
  <c r="I14" i="1" s="1"/>
  <c r="I13" i="1"/>
  <c r="I12" i="1"/>
  <c r="I11" i="1"/>
  <c r="I24" i="1" l="1"/>
  <c r="I28" i="1" s="1"/>
  <c r="D16" i="1" s="1"/>
  <c r="D17" i="1" s="1"/>
  <c r="D11" i="1" s="1"/>
  <c r="D12" i="1" s="1"/>
</calcChain>
</file>

<file path=xl/sharedStrings.xml><?xml version="1.0" encoding="utf-8"?>
<sst xmlns="http://schemas.openxmlformats.org/spreadsheetml/2006/main" count="46" uniqueCount="46">
  <si>
    <t>Address</t>
  </si>
  <si>
    <t>570 Elaine Ave Camden, AR</t>
  </si>
  <si>
    <t>Sqft</t>
  </si>
  <si>
    <t>Baths</t>
  </si>
  <si>
    <t>Bedrooms</t>
  </si>
  <si>
    <t>Market Value</t>
  </si>
  <si>
    <t>$82K-$117K</t>
  </si>
  <si>
    <t>PROPERTY SALE</t>
  </si>
  <si>
    <t>REHAB DETAILS</t>
  </si>
  <si>
    <t>Gross Sale</t>
  </si>
  <si>
    <t>Category</t>
  </si>
  <si>
    <t>Unit Cost</t>
  </si>
  <si>
    <t>Qty</t>
  </si>
  <si>
    <t>Total Cost</t>
  </si>
  <si>
    <t>Gross Profit</t>
  </si>
  <si>
    <t>Ext. Doors</t>
  </si>
  <si>
    <t>Net Profit</t>
  </si>
  <si>
    <t>Flooring</t>
  </si>
  <si>
    <t>PROPERTY COSTS</t>
  </si>
  <si>
    <t>Sink/Vanity</t>
  </si>
  <si>
    <t>Purchase Price</t>
  </si>
  <si>
    <t>Sheet Rock/Wall</t>
  </si>
  <si>
    <t>Closing Costs</t>
  </si>
  <si>
    <t>Toilet</t>
  </si>
  <si>
    <t>Total Rehab Costs</t>
  </si>
  <si>
    <t>Windows</t>
  </si>
  <si>
    <t>Total Costs</t>
  </si>
  <si>
    <t>Kitchen Amenities</t>
  </si>
  <si>
    <t>Roofing</t>
  </si>
  <si>
    <t>OTHER FEES</t>
  </si>
  <si>
    <t>Lumber</t>
  </si>
  <si>
    <t>Agent Fees</t>
  </si>
  <si>
    <t>Paint</t>
  </si>
  <si>
    <t>Tax Fees</t>
  </si>
  <si>
    <t>Shower/Tub</t>
  </si>
  <si>
    <t>Total Fees</t>
  </si>
  <si>
    <t>Central heat/air</t>
  </si>
  <si>
    <t>Inspection/Misc.</t>
  </si>
  <si>
    <t>LOAN DETAILS</t>
  </si>
  <si>
    <t>Total</t>
  </si>
  <si>
    <t>Loan Amount</t>
  </si>
  <si>
    <t>Interest Rate</t>
  </si>
  <si>
    <t>Loan Costs</t>
  </si>
  <si>
    <t>Rehab Labor</t>
  </si>
  <si>
    <t>Rehab Timing</t>
  </si>
  <si>
    <t>6 Weeks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</si>
</sst>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1"/>
      <color theme="5" tint="0.39997558519241921"/>
      <name val="Calibri"/>
      <family val="2"/>
      <scheme val="minor"/>
    </font>
    <font>
      <b/>
      <i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5" xfId="0" applyBorder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4" fontId="0" fillId="0" borderId="0" xfId="0" applyNumberFormat="1" applyBorder="1"/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/>
    </xf>
    <xf numFmtId="44" fontId="7" fillId="2" borderId="5" xfId="1" applyNumberFormat="1" applyFont="1" applyFill="1" applyBorder="1" applyAlignment="1">
      <alignment horizontal="center" vertical="center"/>
    </xf>
    <xf numFmtId="44" fontId="7" fillId="0" borderId="0" xfId="1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44" fontId="7" fillId="2" borderId="5" xfId="0" applyNumberFormat="1" applyFont="1" applyFill="1" applyBorder="1"/>
    <xf numFmtId="44" fontId="7" fillId="0" borderId="0" xfId="0" applyNumberFormat="1" applyFont="1" applyFill="1" applyBorder="1"/>
    <xf numFmtId="164" fontId="7" fillId="3" borderId="9" xfId="0" applyNumberFormat="1" applyFont="1" applyFill="1" applyBorder="1" applyAlignment="1">
      <alignment horizontal="center" vertical="center"/>
    </xf>
    <xf numFmtId="1" fontId="7" fillId="3" borderId="9" xfId="0" applyNumberFormat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vertical="center"/>
    </xf>
    <xf numFmtId="44" fontId="7" fillId="4" borderId="11" xfId="0" applyNumberFormat="1" applyFont="1" applyFill="1" applyBorder="1"/>
    <xf numFmtId="8" fontId="7" fillId="3" borderId="9" xfId="0" applyNumberFormat="1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44" fontId="7" fillId="3" borderId="13" xfId="1" applyNumberFormat="1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44" fontId="9" fillId="3" borderId="13" xfId="1" applyNumberFormat="1" applyFont="1" applyFill="1" applyBorder="1" applyAlignment="1">
      <alignment horizontal="center" vertical="center"/>
    </xf>
    <xf numFmtId="44" fontId="9" fillId="0" borderId="0" xfId="1" applyNumberFormat="1" applyFont="1" applyFill="1" applyBorder="1" applyAlignment="1">
      <alignment horizontal="center" vertical="center"/>
    </xf>
    <xf numFmtId="9" fontId="0" fillId="0" borderId="0" xfId="2" applyFont="1"/>
    <xf numFmtId="0" fontId="9" fillId="3" borderId="14" xfId="0" applyFont="1" applyFill="1" applyBorder="1" applyAlignment="1">
      <alignment horizontal="center" vertical="center"/>
    </xf>
    <xf numFmtId="44" fontId="9" fillId="3" borderId="15" xfId="1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9" fontId="10" fillId="0" borderId="18" xfId="2" applyFont="1" applyFill="1" applyBorder="1" applyAlignment="1">
      <alignment horizontal="center" vertical="center"/>
    </xf>
    <xf numFmtId="44" fontId="7" fillId="3" borderId="13" xfId="0" applyNumberFormat="1" applyFont="1" applyFill="1" applyBorder="1"/>
    <xf numFmtId="44" fontId="9" fillId="3" borderId="13" xfId="1" applyFont="1" applyFill="1" applyBorder="1"/>
    <xf numFmtId="44" fontId="9" fillId="0" borderId="0" xfId="1" applyFont="1" applyFill="1" applyBorder="1"/>
    <xf numFmtId="0" fontId="7" fillId="3" borderId="1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44" fontId="7" fillId="5" borderId="5" xfId="1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horizontal="center" vertical="center"/>
    </xf>
    <xf numFmtId="0" fontId="7" fillId="3" borderId="9" xfId="0" applyFont="1" applyFill="1" applyBorder="1"/>
    <xf numFmtId="9" fontId="7" fillId="5" borderId="5" xfId="2" applyFont="1" applyFill="1" applyBorder="1" applyAlignment="1">
      <alignment horizontal="center" vertical="center"/>
    </xf>
    <xf numFmtId="9" fontId="7" fillId="0" borderId="0" xfId="2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44" fontId="9" fillId="5" borderId="5" xfId="1" applyFont="1" applyFill="1" applyBorder="1" applyAlignment="1">
      <alignment horizontal="center" vertical="center"/>
    </xf>
    <xf numFmtId="44" fontId="9" fillId="0" borderId="0" xfId="1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164" fontId="9" fillId="3" borderId="9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0" fontId="0" fillId="0" borderId="10" xfId="0" applyBorder="1"/>
    <xf numFmtId="0" fontId="0" fillId="0" borderId="19" xfId="0" applyBorder="1" applyAlignment="1">
      <alignment horizontal="center" vertical="center"/>
    </xf>
    <xf numFmtId="0" fontId="0" fillId="0" borderId="19" xfId="0" applyBorder="1"/>
    <xf numFmtId="0" fontId="0" fillId="0" borderId="11" xfId="0" applyBorder="1"/>
    <xf numFmtId="0" fontId="0" fillId="0" borderId="0" xfId="0" applyFill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164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7"/>
  <sheetViews>
    <sheetView showGridLines="0" showRowColHeaders="0" tabSelected="1" view="pageBreakPreview" zoomScale="80" zoomScaleNormal="80" zoomScaleSheetLayoutView="80" workbookViewId="0">
      <selection activeCell="D26" sqref="D26"/>
    </sheetView>
  </sheetViews>
  <sheetFormatPr defaultRowHeight="15" x14ac:dyDescent="0.25"/>
  <cols>
    <col min="1" max="1" width="5.85546875" customWidth="1"/>
    <col min="2" max="2" width="5.7109375" bestFit="1" customWidth="1"/>
    <col min="3" max="3" width="19.140625" style="1" bestFit="1" customWidth="1"/>
    <col min="4" max="4" width="15.140625" style="1" bestFit="1" customWidth="1"/>
    <col min="5" max="5" width="1.42578125" style="1" customWidth="1"/>
    <col min="6" max="6" width="19.140625" style="1" bestFit="1" customWidth="1"/>
    <col min="7" max="7" width="11" bestFit="1" customWidth="1"/>
    <col min="8" max="8" width="6.28515625" bestFit="1" customWidth="1"/>
    <col min="9" max="9" width="13" bestFit="1" customWidth="1"/>
    <col min="10" max="10" width="5.42578125" customWidth="1"/>
    <col min="11" max="11" width="5.140625" customWidth="1"/>
  </cols>
  <sheetData>
    <row r="1" spans="2:10" ht="15.75" thickBot="1" x14ac:dyDescent="0.3"/>
    <row r="2" spans="2:10" ht="23.25" customHeight="1" x14ac:dyDescent="0.25">
      <c r="B2" s="2"/>
      <c r="C2" s="3"/>
      <c r="D2" s="3"/>
      <c r="E2" s="3"/>
      <c r="F2" s="3"/>
      <c r="G2" s="4"/>
      <c r="H2" s="4"/>
      <c r="I2" s="4"/>
      <c r="J2" s="5"/>
    </row>
    <row r="3" spans="2:10" ht="15.75" x14ac:dyDescent="0.25">
      <c r="B3" s="6"/>
      <c r="C3" s="7" t="s">
        <v>0</v>
      </c>
      <c r="D3" s="8" t="s">
        <v>1</v>
      </c>
      <c r="E3" s="9"/>
      <c r="F3" s="10"/>
      <c r="G3" s="10"/>
      <c r="H3" s="11"/>
      <c r="I3" s="11"/>
      <c r="J3" s="12"/>
    </row>
    <row r="4" spans="2:10" ht="15.75" x14ac:dyDescent="0.25">
      <c r="B4" s="6"/>
      <c r="C4" s="7" t="s">
        <v>2</v>
      </c>
      <c r="D4" s="7">
        <v>2093</v>
      </c>
      <c r="E4" s="13"/>
      <c r="F4" s="7" t="s">
        <v>3</v>
      </c>
      <c r="G4" s="11"/>
      <c r="H4" s="11"/>
      <c r="I4" s="11"/>
      <c r="J4" s="12"/>
    </row>
    <row r="5" spans="2:10" ht="15.75" x14ac:dyDescent="0.25">
      <c r="B5" s="6"/>
      <c r="C5" s="7" t="s">
        <v>4</v>
      </c>
      <c r="D5" s="7">
        <v>3</v>
      </c>
      <c r="E5" s="13"/>
      <c r="F5" s="14">
        <v>2</v>
      </c>
      <c r="G5" s="11"/>
      <c r="H5" s="11"/>
      <c r="I5" s="15"/>
      <c r="J5" s="12"/>
    </row>
    <row r="6" spans="2:10" ht="15.75" x14ac:dyDescent="0.25">
      <c r="B6" s="6"/>
      <c r="C6" s="16" t="s">
        <v>5</v>
      </c>
      <c r="D6" s="7" t="s">
        <v>6</v>
      </c>
      <c r="E6" s="13"/>
      <c r="F6" s="10"/>
      <c r="G6" s="11"/>
      <c r="H6" s="11"/>
      <c r="I6" s="15"/>
      <c r="J6" s="12"/>
    </row>
    <row r="7" spans="2:10" ht="15.75" x14ac:dyDescent="0.25">
      <c r="B7" s="6"/>
      <c r="C7" s="17"/>
      <c r="D7" s="17"/>
      <c r="E7" s="13"/>
      <c r="F7" s="10"/>
      <c r="G7" s="11"/>
      <c r="H7" s="11"/>
      <c r="I7" s="15"/>
      <c r="J7" s="12"/>
    </row>
    <row r="8" spans="2:10" ht="9" customHeight="1" thickBot="1" x14ac:dyDescent="0.3">
      <c r="B8" s="6"/>
      <c r="C8" s="18"/>
      <c r="D8" s="18"/>
      <c r="E8" s="18"/>
      <c r="F8" s="18"/>
      <c r="G8" s="11"/>
      <c r="H8" s="11"/>
      <c r="I8" s="11"/>
      <c r="J8" s="12"/>
    </row>
    <row r="9" spans="2:10" ht="18" customHeight="1" x14ac:dyDescent="0.25">
      <c r="B9" s="6"/>
      <c r="C9" s="19" t="s">
        <v>7</v>
      </c>
      <c r="D9" s="20"/>
      <c r="E9" s="21"/>
      <c r="F9" s="22" t="s">
        <v>8</v>
      </c>
      <c r="G9" s="23"/>
      <c r="H9" s="23"/>
      <c r="I9" s="24"/>
      <c r="J9" s="12"/>
    </row>
    <row r="10" spans="2:10" ht="15.75" x14ac:dyDescent="0.25">
      <c r="B10" s="6"/>
      <c r="C10" s="25" t="s">
        <v>9</v>
      </c>
      <c r="D10" s="26">
        <v>100000</v>
      </c>
      <c r="E10" s="27"/>
      <c r="F10" s="28" t="s">
        <v>10</v>
      </c>
      <c r="G10" s="29" t="s">
        <v>11</v>
      </c>
      <c r="H10" s="28" t="s">
        <v>12</v>
      </c>
      <c r="I10" s="28" t="s">
        <v>13</v>
      </c>
      <c r="J10" s="12"/>
    </row>
    <row r="11" spans="2:10" ht="15.75" x14ac:dyDescent="0.25">
      <c r="B11" s="6"/>
      <c r="C11" s="25" t="s">
        <v>14</v>
      </c>
      <c r="D11" s="30">
        <f>D10-D17</f>
        <v>43972.375</v>
      </c>
      <c r="E11" s="31"/>
      <c r="F11" s="28" t="s">
        <v>15</v>
      </c>
      <c r="G11" s="32">
        <v>250</v>
      </c>
      <c r="H11" s="33">
        <v>2</v>
      </c>
      <c r="I11" s="32">
        <f>H11*G11</f>
        <v>500</v>
      </c>
      <c r="J11" s="12"/>
    </row>
    <row r="12" spans="2:10" ht="16.5" thickBot="1" x14ac:dyDescent="0.3">
      <c r="B12" s="6"/>
      <c r="C12" s="34" t="s">
        <v>16</v>
      </c>
      <c r="D12" s="35">
        <f>D11-(D27+D22)</f>
        <v>11472.375</v>
      </c>
      <c r="E12" s="31"/>
      <c r="F12" s="28" t="s">
        <v>17</v>
      </c>
      <c r="G12" s="36">
        <v>1.8</v>
      </c>
      <c r="H12" s="33">
        <v>1800</v>
      </c>
      <c r="I12" s="32">
        <f t="shared" ref="I12:I23" si="0">H12*G12</f>
        <v>3240</v>
      </c>
      <c r="J12" s="12"/>
    </row>
    <row r="13" spans="2:10" ht="15.75" x14ac:dyDescent="0.25">
      <c r="B13" s="6"/>
      <c r="C13" s="37" t="s">
        <v>18</v>
      </c>
      <c r="D13" s="38"/>
      <c r="E13" s="21"/>
      <c r="F13" s="28" t="s">
        <v>19</v>
      </c>
      <c r="G13" s="32">
        <v>800</v>
      </c>
      <c r="H13" s="33">
        <v>2</v>
      </c>
      <c r="I13" s="32">
        <f t="shared" si="0"/>
        <v>1600</v>
      </c>
      <c r="J13" s="12"/>
    </row>
    <row r="14" spans="2:10" ht="15.75" x14ac:dyDescent="0.25">
      <c r="B14" s="6"/>
      <c r="C14" s="39" t="s">
        <v>20</v>
      </c>
      <c r="D14" s="40">
        <v>15000</v>
      </c>
      <c r="E14" s="27"/>
      <c r="F14" s="28" t="s">
        <v>21</v>
      </c>
      <c r="G14" s="32">
        <v>11</v>
      </c>
      <c r="H14" s="33">
        <f>(1500/32)</f>
        <v>46.875</v>
      </c>
      <c r="I14" s="32">
        <f t="shared" si="0"/>
        <v>515.625</v>
      </c>
      <c r="J14" s="12"/>
    </row>
    <row r="15" spans="2:10" ht="15.75" x14ac:dyDescent="0.25">
      <c r="B15" s="6"/>
      <c r="C15" s="39" t="s">
        <v>22</v>
      </c>
      <c r="D15" s="40">
        <v>500</v>
      </c>
      <c r="E15" s="27"/>
      <c r="F15" s="28" t="s">
        <v>23</v>
      </c>
      <c r="G15" s="32">
        <v>150</v>
      </c>
      <c r="H15" s="33">
        <v>2</v>
      </c>
      <c r="I15" s="32">
        <f t="shared" si="0"/>
        <v>300</v>
      </c>
      <c r="J15" s="12"/>
    </row>
    <row r="16" spans="2:10" ht="15.75" x14ac:dyDescent="0.25">
      <c r="B16" s="6"/>
      <c r="C16" s="39" t="s">
        <v>24</v>
      </c>
      <c r="D16" s="40">
        <f>I28</f>
        <v>40527.625</v>
      </c>
      <c r="E16" s="27"/>
      <c r="F16" s="28" t="s">
        <v>25</v>
      </c>
      <c r="G16" s="32">
        <v>500</v>
      </c>
      <c r="H16" s="33">
        <v>4</v>
      </c>
      <c r="I16" s="32">
        <f t="shared" si="0"/>
        <v>2000</v>
      </c>
      <c r="J16" s="12"/>
    </row>
    <row r="17" spans="2:12" ht="15.75" x14ac:dyDescent="0.25">
      <c r="B17" s="6"/>
      <c r="C17" s="41" t="s">
        <v>26</v>
      </c>
      <c r="D17" s="42">
        <f>SUM(D14:D16)</f>
        <v>56027.625</v>
      </c>
      <c r="E17" s="43"/>
      <c r="F17" s="28" t="s">
        <v>27</v>
      </c>
      <c r="G17" s="32">
        <v>1500</v>
      </c>
      <c r="H17" s="33">
        <v>1</v>
      </c>
      <c r="I17" s="32">
        <f t="shared" si="0"/>
        <v>1500</v>
      </c>
      <c r="J17" s="12"/>
      <c r="L17" s="44"/>
    </row>
    <row r="18" spans="2:12" ht="15.75" x14ac:dyDescent="0.25">
      <c r="B18" s="6"/>
      <c r="C18" s="45"/>
      <c r="D18" s="46"/>
      <c r="E18" s="43"/>
      <c r="F18" s="28" t="s">
        <v>28</v>
      </c>
      <c r="G18" s="32">
        <v>4</v>
      </c>
      <c r="H18" s="33">
        <v>2093</v>
      </c>
      <c r="I18" s="32">
        <f t="shared" si="0"/>
        <v>8372</v>
      </c>
      <c r="J18" s="12"/>
    </row>
    <row r="19" spans="2:12" ht="15.75" x14ac:dyDescent="0.25">
      <c r="B19" s="6"/>
      <c r="C19" s="47" t="s">
        <v>29</v>
      </c>
      <c r="D19" s="48"/>
      <c r="E19" s="49"/>
      <c r="F19" s="28" t="s">
        <v>30</v>
      </c>
      <c r="G19" s="32">
        <v>500</v>
      </c>
      <c r="H19" s="33">
        <v>1</v>
      </c>
      <c r="I19" s="32">
        <f t="shared" si="0"/>
        <v>500</v>
      </c>
      <c r="J19" s="12"/>
    </row>
    <row r="20" spans="2:12" ht="15.75" x14ac:dyDescent="0.25">
      <c r="B20" s="50">
        <v>0.05</v>
      </c>
      <c r="C20" s="39" t="s">
        <v>31</v>
      </c>
      <c r="D20" s="51">
        <f>D10*B20</f>
        <v>5000</v>
      </c>
      <c r="E20" s="31"/>
      <c r="F20" s="28" t="s">
        <v>32</v>
      </c>
      <c r="G20" s="32">
        <v>500</v>
      </c>
      <c r="H20" s="33">
        <v>1</v>
      </c>
      <c r="I20" s="32">
        <f t="shared" si="0"/>
        <v>500</v>
      </c>
      <c r="J20" s="12"/>
    </row>
    <row r="21" spans="2:12" ht="15.75" x14ac:dyDescent="0.25">
      <c r="B21" s="50">
        <v>0.2</v>
      </c>
      <c r="C21" s="39" t="s">
        <v>33</v>
      </c>
      <c r="D21" s="51">
        <f>B21*D10</f>
        <v>20000</v>
      </c>
      <c r="E21" s="31"/>
      <c r="F21" s="28" t="s">
        <v>34</v>
      </c>
      <c r="G21" s="32">
        <v>750</v>
      </c>
      <c r="H21" s="33">
        <v>2</v>
      </c>
      <c r="I21" s="32">
        <f t="shared" si="0"/>
        <v>1500</v>
      </c>
      <c r="J21" s="12"/>
    </row>
    <row r="22" spans="2:12" ht="15.75" x14ac:dyDescent="0.25">
      <c r="B22" s="6"/>
      <c r="C22" s="41" t="s">
        <v>35</v>
      </c>
      <c r="D22" s="52">
        <f>SUM(D20:D21)</f>
        <v>25000</v>
      </c>
      <c r="E22" s="53"/>
      <c r="F22" s="28" t="s">
        <v>36</v>
      </c>
      <c r="G22" s="32">
        <v>8000</v>
      </c>
      <c r="H22" s="33">
        <v>1</v>
      </c>
      <c r="I22" s="32">
        <f t="shared" si="0"/>
        <v>8000</v>
      </c>
      <c r="J22" s="12"/>
    </row>
    <row r="23" spans="2:12" ht="16.5" thickBot="1" x14ac:dyDescent="0.3">
      <c r="B23" s="6"/>
      <c r="C23" s="39"/>
      <c r="D23" s="54"/>
      <c r="E23" s="21"/>
      <c r="F23" s="28" t="s">
        <v>37</v>
      </c>
      <c r="G23" s="32">
        <v>2000</v>
      </c>
      <c r="H23" s="33">
        <v>1</v>
      </c>
      <c r="I23" s="32">
        <f t="shared" si="0"/>
        <v>2000</v>
      </c>
      <c r="J23" s="12"/>
    </row>
    <row r="24" spans="2:12" ht="15.75" x14ac:dyDescent="0.25">
      <c r="B24" s="6"/>
      <c r="C24" s="55" t="s">
        <v>38</v>
      </c>
      <c r="D24" s="56"/>
      <c r="E24" s="49"/>
      <c r="F24" s="28" t="s">
        <v>39</v>
      </c>
      <c r="G24" s="28"/>
      <c r="H24" s="36"/>
      <c r="I24" s="36">
        <f>SUM(I11:I23)</f>
        <v>30527.625</v>
      </c>
      <c r="J24" s="12"/>
    </row>
    <row r="25" spans="2:12" ht="15.75" x14ac:dyDescent="0.25">
      <c r="B25" s="6"/>
      <c r="C25" s="57" t="s">
        <v>40</v>
      </c>
      <c r="D25" s="58">
        <v>50000</v>
      </c>
      <c r="E25" s="59"/>
      <c r="F25" s="28"/>
      <c r="G25" s="60"/>
      <c r="H25" s="60"/>
      <c r="I25" s="60"/>
      <c r="J25" s="12"/>
    </row>
    <row r="26" spans="2:12" ht="15.75" x14ac:dyDescent="0.25">
      <c r="B26" s="6"/>
      <c r="C26" s="57" t="s">
        <v>41</v>
      </c>
      <c r="D26" s="61">
        <v>0.15</v>
      </c>
      <c r="E26" s="62"/>
      <c r="F26" s="28"/>
      <c r="G26" s="60"/>
      <c r="H26" s="60"/>
      <c r="I26" s="60"/>
      <c r="J26" s="12"/>
    </row>
    <row r="27" spans="2:12" ht="15.75" x14ac:dyDescent="0.25">
      <c r="B27" s="6"/>
      <c r="C27" s="63" t="s">
        <v>42</v>
      </c>
      <c r="D27" s="64">
        <f>D25*D26</f>
        <v>7500</v>
      </c>
      <c r="E27" s="65"/>
      <c r="F27" s="66" t="s">
        <v>43</v>
      </c>
      <c r="G27" s="66"/>
      <c r="H27" s="66"/>
      <c r="I27" s="67">
        <v>10000</v>
      </c>
      <c r="J27" s="12"/>
    </row>
    <row r="28" spans="2:12" ht="16.5" thickBot="1" x14ac:dyDescent="0.3">
      <c r="B28" s="6"/>
      <c r="C28" s="68"/>
      <c r="D28" s="69"/>
      <c r="E28" s="21"/>
      <c r="F28" s="66" t="str">
        <f>C16</f>
        <v>Total Rehab Costs</v>
      </c>
      <c r="G28" s="66"/>
      <c r="H28" s="66"/>
      <c r="I28" s="67">
        <f>I27+I24</f>
        <v>40527.625</v>
      </c>
      <c r="J28" s="12"/>
    </row>
    <row r="29" spans="2:12" ht="15.75" x14ac:dyDescent="0.25">
      <c r="B29" s="6"/>
      <c r="C29" s="21"/>
      <c r="D29" s="21"/>
      <c r="E29" s="21"/>
      <c r="F29" s="70"/>
      <c r="G29" s="70"/>
      <c r="H29" s="70"/>
      <c r="I29" s="71"/>
      <c r="J29" s="12"/>
    </row>
    <row r="30" spans="2:12" ht="15.75" x14ac:dyDescent="0.25">
      <c r="B30" s="6"/>
      <c r="C30" s="21"/>
      <c r="D30" s="21"/>
      <c r="E30" s="21"/>
      <c r="F30" s="72" t="s">
        <v>44</v>
      </c>
      <c r="G30" s="72" t="s">
        <v>45</v>
      </c>
      <c r="H30" s="70"/>
      <c r="I30" s="71"/>
      <c r="J30" s="12"/>
    </row>
    <row r="31" spans="2:12" ht="20.25" customHeight="1" thickBot="1" x14ac:dyDescent="0.3">
      <c r="B31" s="73"/>
      <c r="C31" s="74"/>
      <c r="D31" s="74"/>
      <c r="E31" s="74"/>
      <c r="F31" s="74"/>
      <c r="G31" s="75"/>
      <c r="H31" s="75"/>
      <c r="I31" s="75"/>
      <c r="J31" s="76"/>
    </row>
    <row r="34" spans="6:9" s="78" customFormat="1" ht="19.5" customHeight="1" x14ac:dyDescent="0.25">
      <c r="F34" s="77"/>
    </row>
    <row r="35" spans="6:9" s="78" customFormat="1" ht="21.75" customHeight="1" x14ac:dyDescent="0.25">
      <c r="F35" s="77"/>
    </row>
    <row r="36" spans="6:9" x14ac:dyDescent="0.25">
      <c r="F36" s="79"/>
    </row>
    <row r="37" spans="6:9" x14ac:dyDescent="0.25">
      <c r="F37" s="79"/>
      <c r="G37" s="78"/>
      <c r="H37" s="78"/>
      <c r="I37" s="78"/>
    </row>
    <row r="38" spans="6:9" x14ac:dyDescent="0.25">
      <c r="F38" s="79"/>
    </row>
    <row r="39" spans="6:9" x14ac:dyDescent="0.25">
      <c r="F39" s="79"/>
      <c r="G39" s="78"/>
      <c r="H39" s="78"/>
      <c r="I39" s="78"/>
    </row>
    <row r="40" spans="6:9" x14ac:dyDescent="0.25">
      <c r="F40" s="79"/>
    </row>
    <row r="41" spans="6:9" x14ac:dyDescent="0.25">
      <c r="F41" s="79"/>
      <c r="G41" s="78"/>
      <c r="H41" s="78"/>
      <c r="I41" s="78"/>
    </row>
    <row r="42" spans="6:9" x14ac:dyDescent="0.25">
      <c r="F42" s="79"/>
    </row>
    <row r="43" spans="6:9" x14ac:dyDescent="0.25">
      <c r="F43" s="79"/>
      <c r="G43" s="78"/>
      <c r="H43" s="78"/>
      <c r="I43" s="78"/>
    </row>
    <row r="44" spans="6:9" x14ac:dyDescent="0.25">
      <c r="F44" s="79"/>
    </row>
    <row r="45" spans="6:9" x14ac:dyDescent="0.25">
      <c r="F45" s="79"/>
      <c r="G45" s="78"/>
      <c r="H45" s="78"/>
      <c r="I45" s="78"/>
    </row>
    <row r="46" spans="6:9" x14ac:dyDescent="0.25">
      <c r="F46" s="79"/>
    </row>
    <row r="47" spans="6:9" x14ac:dyDescent="0.25">
      <c r="F47" s="79"/>
      <c r="G47" s="78"/>
      <c r="H47" s="78"/>
      <c r="I47" s="78"/>
    </row>
    <row r="48" spans="6:9" x14ac:dyDescent="0.25">
      <c r="F48" s="79"/>
    </row>
    <row r="49" spans="6:9" x14ac:dyDescent="0.25">
      <c r="F49" s="80"/>
      <c r="G49" s="78"/>
      <c r="H49" s="78"/>
      <c r="I49" s="78"/>
    </row>
    <row r="50" spans="6:9" x14ac:dyDescent="0.25">
      <c r="F50" s="79"/>
      <c r="G50" s="78"/>
      <c r="H50" s="78"/>
      <c r="I50" s="78"/>
    </row>
    <row r="51" spans="6:9" x14ac:dyDescent="0.25">
      <c r="F51" s="79"/>
    </row>
    <row r="52" spans="6:9" x14ac:dyDescent="0.25">
      <c r="G52" s="78"/>
      <c r="H52" s="78"/>
      <c r="I52" s="78"/>
    </row>
    <row r="54" spans="6:9" x14ac:dyDescent="0.25">
      <c r="G54" s="78"/>
      <c r="H54" s="78"/>
      <c r="I54" s="78"/>
    </row>
    <row r="57" spans="6:9" x14ac:dyDescent="0.25">
      <c r="I57" s="81"/>
    </row>
  </sheetData>
  <mergeCells count="5">
    <mergeCell ref="C9:D9"/>
    <mergeCell ref="F9:I9"/>
    <mergeCell ref="C13:D13"/>
    <mergeCell ref="C19:D19"/>
    <mergeCell ref="C24:D24"/>
  </mergeCells>
  <printOptions horizontalCentered="1"/>
  <pageMargins left="0.7" right="0.7" top="0.75" bottom="0.75" header="0.3" footer="0.3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570 Elaine Ave.</vt:lpstr>
      <vt:lpstr>'570 Elaine Ave.'!Print_Area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dcterms:created xsi:type="dcterms:W3CDTF">2016-11-23T05:58:39Z</dcterms:created>
  <dcterms:modified xsi:type="dcterms:W3CDTF">2016-11-23T06:02:25Z</dcterms:modified>
</cp:coreProperties>
</file>